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Consultancy\Environmental_Footprints\03_BKGC\2024_25\Data\Collected Data\27.09.24\"/>
    </mc:Choice>
  </mc:AlternateContent>
  <xr:revisionPtr revIDLastSave="0" documentId="13_ncr:1_{D03AF06E-7A16-4336-8CF6-E989DB941613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Water_Consumption" sheetId="1" r:id="rId1"/>
    <sheet name="Rain_Water_Harvesting" sheetId="2" r:id="rId2"/>
    <sheet name="Food_Items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1" i="3" l="1"/>
  <c r="J51" i="3"/>
  <c r="F51" i="3"/>
  <c r="E51" i="3"/>
  <c r="D51" i="3"/>
  <c r="Q50" i="3"/>
  <c r="P50" i="3"/>
  <c r="R50" i="3" s="1"/>
  <c r="L50" i="3"/>
  <c r="F50" i="3"/>
  <c r="R49" i="3"/>
  <c r="Q49" i="3"/>
  <c r="P49" i="3"/>
  <c r="L49" i="3"/>
  <c r="F49" i="3"/>
  <c r="R48" i="3"/>
  <c r="Q48" i="3"/>
  <c r="P48" i="3"/>
  <c r="L48" i="3"/>
  <c r="F48" i="3"/>
  <c r="Q47" i="3"/>
  <c r="P47" i="3"/>
  <c r="R47" i="3" s="1"/>
  <c r="L47" i="3"/>
  <c r="F47" i="3"/>
  <c r="Q46" i="3"/>
  <c r="P46" i="3"/>
  <c r="R46" i="3" s="1"/>
  <c r="L46" i="3"/>
  <c r="F46" i="3"/>
  <c r="R45" i="3"/>
  <c r="Q45" i="3"/>
  <c r="P45" i="3"/>
  <c r="L45" i="3"/>
  <c r="F45" i="3"/>
  <c r="Q44" i="3"/>
  <c r="P44" i="3"/>
  <c r="R44" i="3" s="1"/>
  <c r="L44" i="3"/>
  <c r="F44" i="3"/>
  <c r="Q43" i="3"/>
  <c r="P43" i="3"/>
  <c r="R43" i="3" s="1"/>
  <c r="L43" i="3"/>
  <c r="F43" i="3"/>
  <c r="Q42" i="3"/>
  <c r="P42" i="3"/>
  <c r="R42" i="3" s="1"/>
  <c r="L42" i="3"/>
  <c r="F42" i="3"/>
  <c r="R41" i="3"/>
  <c r="Q41" i="3"/>
  <c r="P41" i="3"/>
  <c r="L41" i="3"/>
  <c r="F41" i="3"/>
  <c r="R40" i="3"/>
  <c r="Q40" i="3"/>
  <c r="P40" i="3"/>
  <c r="L40" i="3"/>
  <c r="F40" i="3"/>
  <c r="Q39" i="3"/>
  <c r="P39" i="3"/>
  <c r="R39" i="3" s="1"/>
  <c r="L39" i="3"/>
  <c r="F39" i="3"/>
  <c r="Q38" i="3"/>
  <c r="Q51" i="3" s="1"/>
  <c r="P38" i="3"/>
  <c r="P51" i="3" s="1"/>
  <c r="L38" i="3"/>
  <c r="L51" i="3" s="1"/>
  <c r="F38" i="3"/>
  <c r="K37" i="3"/>
  <c r="J37" i="3"/>
  <c r="E37" i="3"/>
  <c r="D37" i="3"/>
  <c r="R36" i="3"/>
  <c r="Q36" i="3"/>
  <c r="P36" i="3"/>
  <c r="L36" i="3"/>
  <c r="F36" i="3"/>
  <c r="Q35" i="3"/>
  <c r="P35" i="3"/>
  <c r="R35" i="3" s="1"/>
  <c r="L35" i="3"/>
  <c r="F35" i="3"/>
  <c r="Q34" i="3"/>
  <c r="R34" i="3" s="1"/>
  <c r="P34" i="3"/>
  <c r="L34" i="3"/>
  <c r="F34" i="3"/>
  <c r="R33" i="3"/>
  <c r="Q33" i="3"/>
  <c r="P33" i="3"/>
  <c r="L33" i="3"/>
  <c r="F33" i="3"/>
  <c r="Q32" i="3"/>
  <c r="P32" i="3"/>
  <c r="R32" i="3" s="1"/>
  <c r="L32" i="3"/>
  <c r="F32" i="3"/>
  <c r="Q31" i="3"/>
  <c r="P31" i="3"/>
  <c r="R31" i="3" s="1"/>
  <c r="L31" i="3"/>
  <c r="F31" i="3"/>
  <c r="Q30" i="3"/>
  <c r="R30" i="3" s="1"/>
  <c r="P30" i="3"/>
  <c r="P37" i="3" s="1"/>
  <c r="L30" i="3"/>
  <c r="L37" i="3" s="1"/>
  <c r="F30" i="3"/>
  <c r="F37" i="3" s="1"/>
  <c r="K29" i="3"/>
  <c r="J29" i="3"/>
  <c r="E29" i="3"/>
  <c r="D29" i="3"/>
  <c r="Q28" i="3"/>
  <c r="P28" i="3"/>
  <c r="R28" i="3" s="1"/>
  <c r="L28" i="3"/>
  <c r="F28" i="3"/>
  <c r="Q27" i="3"/>
  <c r="P27" i="3"/>
  <c r="R27" i="3" s="1"/>
  <c r="L27" i="3"/>
  <c r="F27" i="3"/>
  <c r="Q26" i="3"/>
  <c r="R26" i="3" s="1"/>
  <c r="P26" i="3"/>
  <c r="P29" i="3" s="1"/>
  <c r="L26" i="3"/>
  <c r="L29" i="3" s="1"/>
  <c r="F26" i="3"/>
  <c r="F29" i="3" s="1"/>
  <c r="K25" i="3"/>
  <c r="J25" i="3"/>
  <c r="E25" i="3"/>
  <c r="D25" i="3"/>
  <c r="Q24" i="3"/>
  <c r="P24" i="3"/>
  <c r="R24" i="3" s="1"/>
  <c r="L24" i="3"/>
  <c r="F24" i="3"/>
  <c r="Q23" i="3"/>
  <c r="P23" i="3"/>
  <c r="R23" i="3" s="1"/>
  <c r="L23" i="3"/>
  <c r="F23" i="3"/>
  <c r="Q22" i="3"/>
  <c r="R22" i="3" s="1"/>
  <c r="P22" i="3"/>
  <c r="L22" i="3"/>
  <c r="F22" i="3"/>
  <c r="R21" i="3"/>
  <c r="Q21" i="3"/>
  <c r="P21" i="3"/>
  <c r="L21" i="3"/>
  <c r="F21" i="3"/>
  <c r="Q20" i="3"/>
  <c r="P20" i="3"/>
  <c r="R20" i="3" s="1"/>
  <c r="L20" i="3"/>
  <c r="F20" i="3"/>
  <c r="Q19" i="3"/>
  <c r="Q25" i="3" s="1"/>
  <c r="P19" i="3"/>
  <c r="P25" i="3" s="1"/>
  <c r="L19" i="3"/>
  <c r="L25" i="3" s="1"/>
  <c r="F19" i="3"/>
  <c r="F25" i="3" s="1"/>
  <c r="K18" i="3"/>
  <c r="J18" i="3"/>
  <c r="E18" i="3"/>
  <c r="D18" i="3"/>
  <c r="R17" i="3"/>
  <c r="Q17" i="3"/>
  <c r="P17" i="3"/>
  <c r="L17" i="3"/>
  <c r="F17" i="3"/>
  <c r="Q16" i="3"/>
  <c r="P16" i="3"/>
  <c r="R16" i="3" s="1"/>
  <c r="L16" i="3"/>
  <c r="F16" i="3"/>
  <c r="Q15" i="3"/>
  <c r="P15" i="3"/>
  <c r="R15" i="3" s="1"/>
  <c r="L15" i="3"/>
  <c r="F15" i="3"/>
  <c r="Q14" i="3"/>
  <c r="Q18" i="3" s="1"/>
  <c r="P14" i="3"/>
  <c r="R14" i="3" s="1"/>
  <c r="R18" i="3" s="1"/>
  <c r="L14" i="3"/>
  <c r="L18" i="3" s="1"/>
  <c r="F14" i="3"/>
  <c r="F18" i="3" s="1"/>
  <c r="K13" i="3"/>
  <c r="J13" i="3"/>
  <c r="E13" i="3"/>
  <c r="D13" i="3"/>
  <c r="Q12" i="3"/>
  <c r="P12" i="3"/>
  <c r="R12" i="3" s="1"/>
  <c r="L12" i="3"/>
  <c r="F12" i="3"/>
  <c r="Q11" i="3"/>
  <c r="P11" i="3"/>
  <c r="R11" i="3" s="1"/>
  <c r="L11" i="3"/>
  <c r="F11" i="3"/>
  <c r="Q10" i="3"/>
  <c r="P10" i="3"/>
  <c r="R10" i="3" s="1"/>
  <c r="L10" i="3"/>
  <c r="F10" i="3"/>
  <c r="R9" i="3"/>
  <c r="Q9" i="3"/>
  <c r="P9" i="3"/>
  <c r="L9" i="3"/>
  <c r="F9" i="3"/>
  <c r="Q8" i="3"/>
  <c r="P8" i="3"/>
  <c r="R8" i="3" s="1"/>
  <c r="L8" i="3"/>
  <c r="F8" i="3"/>
  <c r="Q7" i="3"/>
  <c r="Q13" i="3" s="1"/>
  <c r="P7" i="3"/>
  <c r="P13" i="3" s="1"/>
  <c r="L7" i="3"/>
  <c r="L13" i="3" s="1"/>
  <c r="F7" i="3"/>
  <c r="F13" i="3" s="1"/>
  <c r="L18" i="2"/>
  <c r="H18" i="2"/>
  <c r="D7" i="1"/>
  <c r="D18" i="2"/>
  <c r="R29" i="3" l="1"/>
  <c r="R37" i="3"/>
  <c r="P18" i="3"/>
  <c r="Q29" i="3"/>
  <c r="R38" i="3"/>
  <c r="R51" i="3" s="1"/>
  <c r="R7" i="3"/>
  <c r="R13" i="3" s="1"/>
  <c r="Q37" i="3"/>
  <c r="R19" i="3"/>
  <c r="R25" i="3" s="1"/>
</calcChain>
</file>

<file path=xl/sharedStrings.xml><?xml version="1.0" encoding="utf-8"?>
<sst xmlns="http://schemas.openxmlformats.org/spreadsheetml/2006/main" count="296" uniqueCount="93">
  <si>
    <t>AY</t>
  </si>
  <si>
    <t>2022-23</t>
  </si>
  <si>
    <t>2023-24</t>
  </si>
  <si>
    <t>Month</t>
  </si>
  <si>
    <t>Year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</si>
  <si>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</si>
  <si>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</si>
  <si>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</si>
  <si>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</si>
  <si>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</si>
  <si>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</si>
  <si>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</si>
  <si>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</si>
  <si>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</si>
  <si>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</si>
  <si>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</si>
  <si>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</si>
  <si>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Annual Total AY 2022-23</t>
  </si>
  <si>
    <t>Annual Total AY 2023-24</t>
  </si>
  <si>
    <t>If monthly break-up is not available, please provide yearly data</t>
  </si>
  <si>
    <t>Number of Water Tanks</t>
  </si>
  <si>
    <t>Total Water Tank Capacity</t>
  </si>
  <si>
    <t>L</t>
  </si>
  <si>
    <t>Number of Times Filled Up/Day on Working Days</t>
  </si>
  <si>
    <t>Number of Times Filled Up/Day on Non-Working Days/Holidays</t>
  </si>
  <si>
    <t>Annual Working Days</t>
  </si>
  <si>
    <t>Days</t>
  </si>
  <si>
    <t>Annual Non-Working Days</t>
  </si>
  <si>
    <t>RWH Tank Capacity</t>
  </si>
  <si>
    <t>Harvested Rainwwater</t>
  </si>
  <si>
    <t>Number</t>
  </si>
  <si>
    <t>1/0</t>
  </si>
  <si>
    <t>2/0</t>
  </si>
  <si>
    <t>3/0</t>
  </si>
  <si>
    <t>2024-25</t>
  </si>
  <si>
    <t>Annual Total AY 2024-25</t>
  </si>
  <si>
    <t>Main Canteen</t>
  </si>
  <si>
    <t>Staff Canteen</t>
  </si>
  <si>
    <t>Total</t>
  </si>
  <si>
    <t>Food Item Category</t>
  </si>
  <si>
    <t>Food Items</t>
  </si>
  <si>
    <t>Consumption</t>
  </si>
  <si>
    <t>Daily Working Days</t>
  </si>
  <si>
    <t>Daily Non-Working Days</t>
  </si>
  <si>
    <t>Annually</t>
  </si>
  <si>
    <t>Symbol</t>
  </si>
  <si>
    <t>FC</t>
  </si>
  <si>
    <t>Unit</t>
  </si>
  <si>
    <t>kg</t>
  </si>
  <si>
    <t>Staples</t>
  </si>
  <si>
    <t>Rice</t>
  </si>
  <si>
    <r>
      <t>Finely milled flour without bran (</t>
    </r>
    <r>
      <rPr>
        <i/>
        <sz val="8"/>
        <color theme="1"/>
        <rFont val="Times New Roman"/>
        <family val="1"/>
      </rPr>
      <t>Maida</t>
    </r>
    <r>
      <rPr>
        <sz val="8"/>
        <color theme="1"/>
        <rFont val="Times New Roman"/>
        <family val="1"/>
      </rPr>
      <t>)</t>
    </r>
  </si>
  <si>
    <r>
      <t>Flour (</t>
    </r>
    <r>
      <rPr>
        <i/>
        <sz val="8"/>
        <color theme="1"/>
        <rFont val="Times New Roman"/>
        <family val="1"/>
      </rPr>
      <t>Aatta</t>
    </r>
    <r>
      <rPr>
        <sz val="8"/>
        <color theme="1"/>
        <rFont val="Times New Roman"/>
        <family val="1"/>
      </rPr>
      <t>)</t>
    </r>
  </si>
  <si>
    <t>Corn flour</t>
  </si>
  <si>
    <t>Semolina</t>
  </si>
  <si>
    <t>Bread</t>
  </si>
  <si>
    <t>Lentils</t>
  </si>
  <si>
    <t>Split chickpeas</t>
  </si>
  <si>
    <t>Chickpeas</t>
  </si>
  <si>
    <t xml:space="preserve"> Soybean chunks</t>
  </si>
  <si>
    <t>Poultry and Dairy</t>
  </si>
  <si>
    <t>Milk</t>
  </si>
  <si>
    <t>Butter</t>
  </si>
  <si>
    <t>Egg</t>
  </si>
  <si>
    <t>Chicken</t>
  </si>
  <si>
    <t xml:space="preserve">Fish             </t>
  </si>
  <si>
    <t>Cottage Cheese</t>
  </si>
  <si>
    <t>Beverages</t>
  </si>
  <si>
    <t>Tea leaves</t>
  </si>
  <si>
    <t>Coffee</t>
  </si>
  <si>
    <t>Carbonated Soft Drinks</t>
  </si>
  <si>
    <t>Oil and Spices</t>
  </si>
  <si>
    <t>Red Chili</t>
  </si>
  <si>
    <t>Tomato Ketchup</t>
  </si>
  <si>
    <t>Soya Sauce</t>
  </si>
  <si>
    <t>Fennel Seed</t>
  </si>
  <si>
    <t>Sugar</t>
  </si>
  <si>
    <t>Mustard Oil</t>
  </si>
  <si>
    <t>Soyabean Oil</t>
  </si>
  <si>
    <t>Fruits and Vegetables</t>
  </si>
  <si>
    <t>Cashew</t>
  </si>
  <si>
    <t>Coconut</t>
  </si>
  <si>
    <t>Cabbage</t>
  </si>
  <si>
    <t xml:space="preserve">Radish </t>
  </si>
  <si>
    <t>Coriander</t>
  </si>
  <si>
    <t>Tomato</t>
  </si>
  <si>
    <t>Onion</t>
  </si>
  <si>
    <t>Garlic</t>
  </si>
  <si>
    <t>Ginger</t>
  </si>
  <si>
    <t>Potato</t>
  </si>
  <si>
    <t>Beans</t>
  </si>
  <si>
    <t>Carrot</t>
  </si>
  <si>
    <t>Lemon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</si>
</sst>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i/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16" fontId="2" fillId="2" borderId="1" xfId="0" applyNumberFormat="1" applyFont="1" applyFill="1" applyBorder="1" applyAlignment="1">
      <alignment vertical="top"/>
    </xf>
    <xf numFmtId="3" fontId="2" fillId="2" borderId="1" xfId="0" applyNumberFormat="1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16" fontId="2" fillId="0" borderId="1" xfId="0" applyNumberFormat="1" applyFont="1" applyBorder="1" applyAlignment="1">
      <alignment vertical="top"/>
    </xf>
    <xf numFmtId="3" fontId="2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left" vertical="center"/>
    </xf>
    <xf numFmtId="2" fontId="2" fillId="3" borderId="1" xfId="0" applyNumberFormat="1" applyFont="1" applyFill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top"/>
    </xf>
    <xf numFmtId="2" fontId="1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7"/>
  <sheetViews>
    <sheetView topLeftCell="E1" workbookViewId="0">
      <selection activeCell="H19" sqref="H19"/>
    </sheetView>
  </sheetViews>
  <sheetFormatPr defaultRowHeight="14.5" x14ac:dyDescent="0.35"/>
  <cols>
    <col min="1" max="1" width="0" hidden="1" customWidth="1"/>
    <col min="2" max="2" width="25.81640625" hidden="1" customWidth="1"/>
    <col min="3" max="4" width="0" hidden="1" customWidth="1"/>
    <col min="6" max="6" width="25.81640625" customWidth="1"/>
    <col min="10" max="10" width="25.81640625" customWidth="1"/>
  </cols>
  <sheetData>
    <row r="1" spans="2:12" s="2" customFormat="1" ht="10.5" x14ac:dyDescent="0.25">
      <c r="B1" s="1" t="s">
        <v>0</v>
      </c>
      <c r="C1" s="1" t="s">
        <v>1</v>
      </c>
      <c r="F1" s="1" t="s">
        <v>0</v>
      </c>
      <c r="G1" s="1" t="s">
        <v>2</v>
      </c>
      <c r="J1" s="1" t="s">
        <v>0</v>
      </c>
      <c r="K1" s="1" t="s">
        <v>34</v>
      </c>
    </row>
    <row r="2" spans="2:12" s="2" customFormat="1" ht="10.5" x14ac:dyDescent="0.25">
      <c r="B2" s="9" t="s">
        <v>20</v>
      </c>
      <c r="C2" s="3" t="s">
        <v>30</v>
      </c>
      <c r="D2" s="12">
        <v>13</v>
      </c>
      <c r="F2" s="9" t="s">
        <v>20</v>
      </c>
      <c r="G2" s="3" t="s">
        <v>30</v>
      </c>
      <c r="H2" s="12">
        <v>13</v>
      </c>
      <c r="J2" s="9" t="s">
        <v>20</v>
      </c>
      <c r="K2" s="3" t="s">
        <v>30</v>
      </c>
      <c r="L2" s="4"/>
    </row>
    <row r="3" spans="2:12" s="2" customFormat="1" ht="10.5" x14ac:dyDescent="0.25">
      <c r="B3" s="3" t="s">
        <v>21</v>
      </c>
      <c r="C3" s="3" t="s">
        <v>22</v>
      </c>
      <c r="D3" s="12">
        <v>16500</v>
      </c>
      <c r="F3" s="3" t="s">
        <v>21</v>
      </c>
      <c r="G3" s="3" t="s">
        <v>22</v>
      </c>
      <c r="H3" s="12">
        <v>16500</v>
      </c>
      <c r="J3" s="3" t="s">
        <v>21</v>
      </c>
      <c r="K3" s="3" t="s">
        <v>22</v>
      </c>
      <c r="L3" s="4"/>
    </row>
    <row r="4" spans="2:12" s="2" customFormat="1" ht="21" x14ac:dyDescent="0.25">
      <c r="B4" s="3" t="s">
        <v>23</v>
      </c>
      <c r="C4" s="3"/>
      <c r="D4" s="12" t="s">
        <v>32</v>
      </c>
      <c r="F4" s="3" t="s">
        <v>23</v>
      </c>
      <c r="G4" s="3"/>
      <c r="H4" s="13" t="s">
        <v>33</v>
      </c>
      <c r="J4" s="3" t="s">
        <v>23</v>
      </c>
      <c r="K4" s="3"/>
      <c r="L4" s="10"/>
    </row>
    <row r="5" spans="2:12" s="2" customFormat="1" ht="21" x14ac:dyDescent="0.25">
      <c r="B5" s="3" t="s">
        <v>24</v>
      </c>
      <c r="C5" s="3"/>
      <c r="D5" s="12" t="s">
        <v>31</v>
      </c>
      <c r="F5" s="3" t="s">
        <v>24</v>
      </c>
      <c r="G5" s="3"/>
      <c r="H5" s="12" t="s">
        <v>31</v>
      </c>
      <c r="J5" s="3" t="s">
        <v>24</v>
      </c>
      <c r="K5" s="3"/>
      <c r="L5" s="4"/>
    </row>
    <row r="6" spans="2:12" s="2" customFormat="1" ht="10.5" x14ac:dyDescent="0.25">
      <c r="B6" s="3" t="s">
        <v>25</v>
      </c>
      <c r="C6" s="3" t="s">
        <v>26</v>
      </c>
      <c r="D6" s="12">
        <v>202</v>
      </c>
      <c r="F6" s="3" t="s">
        <v>25</v>
      </c>
      <c r="G6" s="3" t="s">
        <v>26</v>
      </c>
      <c r="H6" s="12">
        <v>203</v>
      </c>
      <c r="J6" s="3" t="s">
        <v>25</v>
      </c>
      <c r="K6" s="3" t="s">
        <v>26</v>
      </c>
      <c r="L6" s="4"/>
    </row>
    <row r="7" spans="2:12" s="2" customFormat="1" ht="10.5" x14ac:dyDescent="0.25">
      <c r="B7" s="3" t="s">
        <v>27</v>
      </c>
      <c r="C7" s="3" t="s">
        <v>26</v>
      </c>
      <c r="D7" s="12">
        <f>365-D6</f>
        <v>163</v>
      </c>
      <c r="F7" s="3" t="s">
        <v>27</v>
      </c>
      <c r="G7" s="3" t="s">
        <v>26</v>
      </c>
      <c r="H7" s="12">
        <v>162</v>
      </c>
      <c r="J7" s="3" t="s">
        <v>27</v>
      </c>
      <c r="K7" s="3" t="s">
        <v>26</v>
      </c>
      <c r="L7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21"/>
  <sheetViews>
    <sheetView topLeftCell="E1" workbookViewId="0">
      <selection activeCell="P15" sqref="P15"/>
    </sheetView>
  </sheetViews>
  <sheetFormatPr defaultColWidth="8.7265625" defaultRowHeight="10.5" x14ac:dyDescent="0.25"/>
  <cols>
    <col min="1" max="3" width="0" style="2" hidden="1" customWidth="1"/>
    <col min="4" max="4" width="17.54296875" style="2" hidden="1" customWidth="1"/>
    <col min="5" max="7" width="8.7265625" style="2"/>
    <col min="8" max="8" width="17.54296875" style="2" customWidth="1"/>
    <col min="9" max="11" width="8.7265625" style="2"/>
    <col min="12" max="12" width="17.54296875" style="2" customWidth="1"/>
    <col min="13" max="16384" width="8.7265625" style="2"/>
  </cols>
  <sheetData>
    <row r="1" spans="2:12" x14ac:dyDescent="0.25">
      <c r="B1" s="1" t="s">
        <v>0</v>
      </c>
      <c r="C1" s="1" t="s">
        <v>1</v>
      </c>
      <c r="F1" s="1" t="s">
        <v>0</v>
      </c>
      <c r="G1" s="1" t="s">
        <v>2</v>
      </c>
      <c r="J1" s="1" t="s">
        <v>0</v>
      </c>
      <c r="K1" s="1" t="s">
        <v>34</v>
      </c>
    </row>
    <row r="2" spans="2:12" ht="21" x14ac:dyDescent="0.25">
      <c r="B2" s="3" t="s">
        <v>28</v>
      </c>
      <c r="C2" s="3" t="s">
        <v>22</v>
      </c>
      <c r="D2" s="14">
        <v>10000</v>
      </c>
      <c r="F2" s="3" t="s">
        <v>28</v>
      </c>
      <c r="G2" s="3" t="s">
        <v>22</v>
      </c>
      <c r="H2" s="14">
        <v>10000</v>
      </c>
      <c r="J2" s="3" t="s">
        <v>28</v>
      </c>
      <c r="K2" s="3" t="s">
        <v>22</v>
      </c>
      <c r="L2" s="11">
        <v>10000</v>
      </c>
    </row>
    <row r="4" spans="2:12" ht="21" customHeight="1" x14ac:dyDescent="0.25">
      <c r="B4" s="3" t="s">
        <v>3</v>
      </c>
      <c r="C4" s="15" t="s">
        <v>4</v>
      </c>
      <c r="D4" s="3" t="s">
        <v>29</v>
      </c>
      <c r="F4" s="3" t="s">
        <v>3</v>
      </c>
      <c r="G4" s="15" t="s">
        <v>4</v>
      </c>
      <c r="H4" s="3" t="s">
        <v>29</v>
      </c>
      <c r="J4" s="5" t="s">
        <v>3</v>
      </c>
      <c r="K4" s="6" t="s">
        <v>4</v>
      </c>
      <c r="L4" s="5" t="s">
        <v>29</v>
      </c>
    </row>
    <row r="5" spans="2:12" x14ac:dyDescent="0.25">
      <c r="B5" s="15"/>
      <c r="C5" s="15"/>
      <c r="D5" s="16" t="s">
        <v>22</v>
      </c>
      <c r="F5" s="15"/>
      <c r="G5" s="15"/>
      <c r="H5" s="16" t="s">
        <v>22</v>
      </c>
      <c r="J5" s="6"/>
      <c r="K5" s="6"/>
      <c r="L5" s="7" t="s">
        <v>22</v>
      </c>
    </row>
    <row r="6" spans="2:12" x14ac:dyDescent="0.25">
      <c r="B6" s="16" t="s">
        <v>5</v>
      </c>
      <c r="C6" s="16">
        <v>2022</v>
      </c>
      <c r="D6" s="17">
        <v>20000</v>
      </c>
      <c r="F6" s="16" t="s">
        <v>5</v>
      </c>
      <c r="G6" s="16">
        <v>2023</v>
      </c>
      <c r="H6" s="17">
        <v>20000</v>
      </c>
      <c r="J6" s="7" t="s">
        <v>5</v>
      </c>
      <c r="K6" s="7">
        <v>2024</v>
      </c>
      <c r="L6" s="8"/>
    </row>
    <row r="7" spans="2:12" x14ac:dyDescent="0.25">
      <c r="B7" s="16" t="s">
        <v>6</v>
      </c>
      <c r="C7" s="16">
        <v>2022</v>
      </c>
      <c r="D7" s="17">
        <v>25000</v>
      </c>
      <c r="F7" s="16" t="s">
        <v>6</v>
      </c>
      <c r="G7" s="16">
        <v>2023</v>
      </c>
      <c r="H7" s="17">
        <v>20000</v>
      </c>
      <c r="J7" s="7" t="s">
        <v>6</v>
      </c>
      <c r="K7" s="7">
        <v>2024</v>
      </c>
      <c r="L7" s="8"/>
    </row>
    <row r="8" spans="2:12" x14ac:dyDescent="0.25">
      <c r="B8" s="16" t="s">
        <v>7</v>
      </c>
      <c r="C8" s="16">
        <v>2022</v>
      </c>
      <c r="D8" s="17">
        <v>20000</v>
      </c>
      <c r="F8" s="16" t="s">
        <v>7</v>
      </c>
      <c r="G8" s="16">
        <v>2023</v>
      </c>
      <c r="H8" s="17">
        <v>26000</v>
      </c>
      <c r="J8" s="7" t="s">
        <v>7</v>
      </c>
      <c r="K8" s="7">
        <v>2024</v>
      </c>
      <c r="L8" s="8"/>
    </row>
    <row r="9" spans="2:12" x14ac:dyDescent="0.25">
      <c r="B9" s="16" t="s">
        <v>8</v>
      </c>
      <c r="C9" s="16">
        <v>2022</v>
      </c>
      <c r="D9" s="17">
        <v>5000</v>
      </c>
      <c r="F9" s="16" t="s">
        <v>8</v>
      </c>
      <c r="G9" s="16">
        <v>2023</v>
      </c>
      <c r="H9" s="17">
        <v>4000</v>
      </c>
      <c r="J9" s="7" t="s">
        <v>8</v>
      </c>
      <c r="K9" s="7">
        <v>2024</v>
      </c>
      <c r="L9" s="8"/>
    </row>
    <row r="10" spans="2:12" x14ac:dyDescent="0.25">
      <c r="B10" s="16" t="s">
        <v>9</v>
      </c>
      <c r="C10" s="16">
        <v>2022</v>
      </c>
      <c r="D10" s="17">
        <v>2000</v>
      </c>
      <c r="F10" s="16" t="s">
        <v>9</v>
      </c>
      <c r="G10" s="16">
        <v>2023</v>
      </c>
      <c r="H10" s="17">
        <v>2000</v>
      </c>
      <c r="J10" s="7" t="s">
        <v>9</v>
      </c>
      <c r="K10" s="7">
        <v>2024</v>
      </c>
      <c r="L10" s="8"/>
    </row>
    <row r="11" spans="2:12" x14ac:dyDescent="0.25">
      <c r="B11" s="16" t="s">
        <v>10</v>
      </c>
      <c r="C11" s="16">
        <v>2022</v>
      </c>
      <c r="D11" s="17">
        <v>0</v>
      </c>
      <c r="F11" s="16" t="s">
        <v>10</v>
      </c>
      <c r="G11" s="16">
        <v>2023</v>
      </c>
      <c r="H11" s="17">
        <v>0</v>
      </c>
      <c r="J11" s="7" t="s">
        <v>10</v>
      </c>
      <c r="K11" s="7">
        <v>2024</v>
      </c>
      <c r="L11" s="8"/>
    </row>
    <row r="12" spans="2:12" x14ac:dyDescent="0.25">
      <c r="B12" s="16" t="s">
        <v>11</v>
      </c>
      <c r="C12" s="16">
        <v>2023</v>
      </c>
      <c r="D12" s="17">
        <v>0</v>
      </c>
      <c r="F12" s="16" t="s">
        <v>11</v>
      </c>
      <c r="G12" s="16">
        <v>2024</v>
      </c>
      <c r="H12" s="17">
        <v>0</v>
      </c>
      <c r="J12" s="7" t="s">
        <v>11</v>
      </c>
      <c r="K12" s="7">
        <v>2025</v>
      </c>
      <c r="L12" s="8"/>
    </row>
    <row r="13" spans="2:12" x14ac:dyDescent="0.25">
      <c r="B13" s="16" t="s">
        <v>12</v>
      </c>
      <c r="C13" s="16">
        <v>2023</v>
      </c>
      <c r="D13" s="17">
        <v>0</v>
      </c>
      <c r="F13" s="16" t="s">
        <v>12</v>
      </c>
      <c r="G13" s="16">
        <v>2024</v>
      </c>
      <c r="H13" s="17">
        <v>0</v>
      </c>
      <c r="J13" s="7" t="s">
        <v>12</v>
      </c>
      <c r="K13" s="7">
        <v>2025</v>
      </c>
      <c r="L13" s="8"/>
    </row>
    <row r="14" spans="2:12" x14ac:dyDescent="0.25">
      <c r="B14" s="16" t="s">
        <v>13</v>
      </c>
      <c r="C14" s="16">
        <v>2023</v>
      </c>
      <c r="D14" s="17">
        <v>0</v>
      </c>
      <c r="F14" s="16" t="s">
        <v>13</v>
      </c>
      <c r="G14" s="16">
        <v>2024</v>
      </c>
      <c r="H14" s="17">
        <v>0</v>
      </c>
      <c r="J14" s="7" t="s">
        <v>13</v>
      </c>
      <c r="K14" s="7">
        <v>2025</v>
      </c>
      <c r="L14" s="8"/>
    </row>
    <row r="15" spans="2:12" x14ac:dyDescent="0.25">
      <c r="B15" s="16" t="s">
        <v>14</v>
      </c>
      <c r="C15" s="16">
        <v>2023</v>
      </c>
      <c r="D15" s="17">
        <v>3000</v>
      </c>
      <c r="F15" s="16" t="s">
        <v>14</v>
      </c>
      <c r="G15" s="16">
        <v>2024</v>
      </c>
      <c r="H15" s="17">
        <v>1000</v>
      </c>
      <c r="J15" s="7" t="s">
        <v>14</v>
      </c>
      <c r="K15" s="7">
        <v>2025</v>
      </c>
      <c r="L15" s="8"/>
    </row>
    <row r="16" spans="2:12" x14ac:dyDescent="0.25">
      <c r="B16" s="16" t="s">
        <v>15</v>
      </c>
      <c r="C16" s="16">
        <v>2023</v>
      </c>
      <c r="D16" s="17">
        <v>4000</v>
      </c>
      <c r="F16" s="16" t="s">
        <v>15</v>
      </c>
      <c r="G16" s="16">
        <v>2024</v>
      </c>
      <c r="H16" s="17">
        <v>3000</v>
      </c>
      <c r="J16" s="7" t="s">
        <v>15</v>
      </c>
      <c r="K16" s="7">
        <v>2025</v>
      </c>
      <c r="L16" s="8"/>
    </row>
    <row r="17" spans="2:12" x14ac:dyDescent="0.25">
      <c r="B17" s="16" t="s">
        <v>16</v>
      </c>
      <c r="C17" s="16">
        <v>2023</v>
      </c>
      <c r="D17" s="17">
        <v>10000</v>
      </c>
      <c r="F17" s="16" t="s">
        <v>16</v>
      </c>
      <c r="G17" s="16">
        <v>2024</v>
      </c>
      <c r="H17" s="17">
        <v>8000</v>
      </c>
      <c r="J17" s="7" t="s">
        <v>16</v>
      </c>
      <c r="K17" s="7">
        <v>2025</v>
      </c>
      <c r="L17" s="8"/>
    </row>
    <row r="18" spans="2:12" ht="10.5" customHeight="1" x14ac:dyDescent="0.25">
      <c r="B18" s="18" t="s">
        <v>17</v>
      </c>
      <c r="C18" s="18"/>
      <c r="D18" s="15">
        <f t="shared" ref="D18" si="0">SUM(D6:D17)</f>
        <v>89000</v>
      </c>
      <c r="F18" s="18" t="s">
        <v>18</v>
      </c>
      <c r="G18" s="18"/>
      <c r="H18" s="15">
        <f t="shared" ref="H18" si="1">SUM(H6:H17)</f>
        <v>84000</v>
      </c>
      <c r="J18" s="19" t="s">
        <v>35</v>
      </c>
      <c r="K18" s="19"/>
      <c r="L18" s="6">
        <f t="shared" ref="L18" si="2">SUM(L6:L17)</f>
        <v>0</v>
      </c>
    </row>
    <row r="21" spans="2:12" x14ac:dyDescent="0.25">
      <c r="B21" s="2" t="s">
        <v>19</v>
      </c>
    </row>
  </sheetData>
  <mergeCells count="3">
    <mergeCell ref="B18:C18"/>
    <mergeCell ref="F18:G18"/>
    <mergeCell ref="J18:K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0BBF0-A2FD-437C-9FCF-EBB62D52C20E}">
  <dimension ref="A2:R52"/>
  <sheetViews>
    <sheetView tabSelected="1" workbookViewId="0">
      <selection sqref="A1:XFD1048576"/>
    </sheetView>
  </sheetViews>
  <sheetFormatPr defaultRowHeight="14.5" x14ac:dyDescent="0.35"/>
  <cols>
    <col min="2" max="2" width="15.36328125" style="20" customWidth="1"/>
    <col min="3" max="3" width="25.81640625" style="20" customWidth="1"/>
    <col min="4" max="4" width="9.81640625" style="20" customWidth="1"/>
    <col min="5" max="5" width="9.90625" style="20" customWidth="1"/>
    <col min="6" max="6" width="17.1796875" style="20" customWidth="1"/>
  </cols>
  <sheetData>
    <row r="2" spans="2:18" x14ac:dyDescent="0.35">
      <c r="B2" s="21" t="s">
        <v>36</v>
      </c>
      <c r="C2" s="21"/>
      <c r="D2" s="21"/>
      <c r="E2" s="21"/>
      <c r="F2" s="21"/>
      <c r="H2" t="s">
        <v>37</v>
      </c>
      <c r="N2" t="s">
        <v>38</v>
      </c>
    </row>
    <row r="3" spans="2:18" ht="14.5" customHeight="1" x14ac:dyDescent="0.35">
      <c r="B3" s="19" t="s">
        <v>39</v>
      </c>
      <c r="C3" s="19" t="s">
        <v>40</v>
      </c>
      <c r="D3" s="19" t="s">
        <v>41</v>
      </c>
      <c r="E3" s="19"/>
      <c r="F3" s="19"/>
      <c r="H3" s="19" t="s">
        <v>39</v>
      </c>
      <c r="I3" s="19" t="s">
        <v>40</v>
      </c>
      <c r="J3" s="19" t="s">
        <v>41</v>
      </c>
      <c r="K3" s="19"/>
      <c r="L3" s="19"/>
      <c r="N3" s="19" t="s">
        <v>39</v>
      </c>
      <c r="O3" s="19" t="s">
        <v>40</v>
      </c>
      <c r="P3" s="19" t="s">
        <v>41</v>
      </c>
      <c r="Q3" s="19"/>
      <c r="R3" s="19"/>
    </row>
    <row r="4" spans="2:18" ht="23.5" customHeight="1" x14ac:dyDescent="0.35">
      <c r="B4" s="19"/>
      <c r="C4" s="19"/>
      <c r="D4" s="6" t="s">
        <v>42</v>
      </c>
      <c r="E4" s="6" t="s">
        <v>43</v>
      </c>
      <c r="F4" s="6" t="s">
        <v>44</v>
      </c>
      <c r="H4" s="19"/>
      <c r="I4" s="19"/>
      <c r="J4" s="6" t="s">
        <v>42</v>
      </c>
      <c r="K4" s="6" t="s">
        <v>43</v>
      </c>
      <c r="L4" s="6" t="s">
        <v>44</v>
      </c>
      <c r="N4" s="19"/>
      <c r="O4" s="19"/>
      <c r="P4" s="6" t="s">
        <v>42</v>
      </c>
      <c r="Q4" s="6" t="s">
        <v>43</v>
      </c>
      <c r="R4" s="6" t="s">
        <v>44</v>
      </c>
    </row>
    <row r="5" spans="2:18" x14ac:dyDescent="0.35">
      <c r="B5" s="6" t="s">
        <v>45</v>
      </c>
      <c r="C5" s="7"/>
      <c r="D5" s="22" t="s">
        <v>46</v>
      </c>
      <c r="E5" s="22"/>
      <c r="F5" s="22"/>
      <c r="H5" s="6" t="s">
        <v>45</v>
      </c>
      <c r="I5" s="7"/>
      <c r="J5" s="22" t="s">
        <v>46</v>
      </c>
      <c r="K5" s="22"/>
      <c r="L5" s="22"/>
      <c r="N5" s="6" t="s">
        <v>45</v>
      </c>
      <c r="O5" s="7"/>
      <c r="P5" s="22" t="s">
        <v>46</v>
      </c>
      <c r="Q5" s="22"/>
      <c r="R5" s="22"/>
    </row>
    <row r="6" spans="2:18" ht="19.75" customHeight="1" x14ac:dyDescent="0.35">
      <c r="B6" s="6" t="s">
        <v>47</v>
      </c>
      <c r="C6" s="7"/>
      <c r="D6" s="7" t="s">
        <v>48</v>
      </c>
      <c r="E6" s="7" t="s">
        <v>48</v>
      </c>
      <c r="F6" s="7" t="s">
        <v>48</v>
      </c>
      <c r="H6" s="6" t="s">
        <v>47</v>
      </c>
      <c r="I6" s="7"/>
      <c r="J6" s="7" t="s">
        <v>48</v>
      </c>
      <c r="K6" s="7" t="s">
        <v>48</v>
      </c>
      <c r="L6" s="7" t="s">
        <v>48</v>
      </c>
      <c r="N6" s="6" t="s">
        <v>47</v>
      </c>
      <c r="O6" s="7"/>
      <c r="P6" s="7" t="s">
        <v>48</v>
      </c>
      <c r="Q6" s="7" t="s">
        <v>48</v>
      </c>
      <c r="R6" s="7" t="s">
        <v>48</v>
      </c>
    </row>
    <row r="7" spans="2:18" x14ac:dyDescent="0.35">
      <c r="B7" s="7" t="s">
        <v>49</v>
      </c>
      <c r="C7" s="23" t="s">
        <v>50</v>
      </c>
      <c r="D7" s="24">
        <v>3.5</v>
      </c>
      <c r="E7" s="25">
        <v>2</v>
      </c>
      <c r="F7" s="26">
        <f>205*D7+160*E7</f>
        <v>1037.5</v>
      </c>
      <c r="H7" s="7" t="s">
        <v>49</v>
      </c>
      <c r="I7" s="23" t="s">
        <v>50</v>
      </c>
      <c r="J7" s="24">
        <v>12</v>
      </c>
      <c r="K7" s="25">
        <v>0</v>
      </c>
      <c r="L7" s="26">
        <f>205*J7+160*K7</f>
        <v>2460</v>
      </c>
      <c r="N7" s="7" t="s">
        <v>49</v>
      </c>
      <c r="O7" s="23" t="s">
        <v>50</v>
      </c>
      <c r="P7" s="27">
        <f>D7+J7</f>
        <v>15.5</v>
      </c>
      <c r="Q7" s="28">
        <f>E7+K7</f>
        <v>2</v>
      </c>
      <c r="R7" s="26">
        <f>205*P7+160*Q7</f>
        <v>3497.5</v>
      </c>
    </row>
    <row r="8" spans="2:18" x14ac:dyDescent="0.35">
      <c r="B8" s="16"/>
      <c r="C8" s="23" t="s">
        <v>51</v>
      </c>
      <c r="D8" s="24">
        <v>5</v>
      </c>
      <c r="E8" s="25">
        <v>1.5</v>
      </c>
      <c r="F8" s="26">
        <f t="shared" ref="F8:F50" si="0">205*D8+160*E8</f>
        <v>1265</v>
      </c>
      <c r="H8" s="16"/>
      <c r="I8" s="23" t="s">
        <v>51</v>
      </c>
      <c r="J8" s="24">
        <v>10</v>
      </c>
      <c r="K8" s="25"/>
      <c r="L8" s="26">
        <f t="shared" ref="L8:L50" si="1">205*J8+160*K8</f>
        <v>2050</v>
      </c>
      <c r="N8" s="16"/>
      <c r="O8" s="23" t="s">
        <v>51</v>
      </c>
      <c r="P8" s="27">
        <f t="shared" ref="P8:Q12" si="2">D8+J8</f>
        <v>15</v>
      </c>
      <c r="Q8" s="28">
        <f t="shared" si="2"/>
        <v>1.5</v>
      </c>
      <c r="R8" s="26">
        <f t="shared" ref="R8:R12" si="3">205*P8+160*Q8</f>
        <v>3315</v>
      </c>
    </row>
    <row r="9" spans="2:18" x14ac:dyDescent="0.35">
      <c r="B9" s="16"/>
      <c r="C9" s="23" t="s">
        <v>52</v>
      </c>
      <c r="D9" s="24">
        <v>3.5</v>
      </c>
      <c r="E9" s="25">
        <v>2.5</v>
      </c>
      <c r="F9" s="26">
        <f t="shared" si="0"/>
        <v>1117.5</v>
      </c>
      <c r="H9" s="16"/>
      <c r="I9" s="23" t="s">
        <v>52</v>
      </c>
      <c r="J9" s="24">
        <v>3</v>
      </c>
      <c r="K9" s="25"/>
      <c r="L9" s="26">
        <f t="shared" si="1"/>
        <v>615</v>
      </c>
      <c r="N9" s="16"/>
      <c r="O9" s="23" t="s">
        <v>52</v>
      </c>
      <c r="P9" s="27">
        <f t="shared" si="2"/>
        <v>6.5</v>
      </c>
      <c r="Q9" s="28">
        <f t="shared" si="2"/>
        <v>2.5</v>
      </c>
      <c r="R9" s="26">
        <f t="shared" si="3"/>
        <v>1732.5</v>
      </c>
    </row>
    <row r="10" spans="2:18" x14ac:dyDescent="0.35">
      <c r="B10" s="16"/>
      <c r="C10" s="23" t="s">
        <v>53</v>
      </c>
      <c r="D10" s="24">
        <v>0.15</v>
      </c>
      <c r="E10" s="25">
        <v>0</v>
      </c>
      <c r="F10" s="26">
        <f t="shared" si="0"/>
        <v>30.75</v>
      </c>
      <c r="H10" s="16"/>
      <c r="I10" s="23" t="s">
        <v>53</v>
      </c>
      <c r="J10" s="24">
        <v>0.25</v>
      </c>
      <c r="K10" s="25"/>
      <c r="L10" s="26">
        <f t="shared" si="1"/>
        <v>51.25</v>
      </c>
      <c r="N10" s="16"/>
      <c r="O10" s="23" t="s">
        <v>53</v>
      </c>
      <c r="P10" s="27">
        <f t="shared" si="2"/>
        <v>0.4</v>
      </c>
      <c r="Q10" s="28">
        <f t="shared" si="2"/>
        <v>0</v>
      </c>
      <c r="R10" s="26">
        <f t="shared" si="3"/>
        <v>82</v>
      </c>
    </row>
    <row r="11" spans="2:18" x14ac:dyDescent="0.35">
      <c r="B11" s="16"/>
      <c r="C11" s="23" t="s">
        <v>54</v>
      </c>
      <c r="D11" s="24">
        <v>1</v>
      </c>
      <c r="E11" s="25">
        <v>0</v>
      </c>
      <c r="F11" s="26">
        <f t="shared" si="0"/>
        <v>205</v>
      </c>
      <c r="H11" s="16"/>
      <c r="I11" s="23" t="s">
        <v>54</v>
      </c>
      <c r="J11" s="24">
        <v>0.15</v>
      </c>
      <c r="K11" s="25"/>
      <c r="L11" s="26">
        <f t="shared" si="1"/>
        <v>30.75</v>
      </c>
      <c r="N11" s="16"/>
      <c r="O11" s="23" t="s">
        <v>54</v>
      </c>
      <c r="P11" s="27">
        <f t="shared" si="2"/>
        <v>1.1499999999999999</v>
      </c>
      <c r="Q11" s="28">
        <f t="shared" si="2"/>
        <v>0</v>
      </c>
      <c r="R11" s="26">
        <f t="shared" si="3"/>
        <v>235.74999999999997</v>
      </c>
    </row>
    <row r="12" spans="2:18" x14ac:dyDescent="0.35">
      <c r="B12" s="16"/>
      <c r="C12" s="23" t="s">
        <v>55</v>
      </c>
      <c r="D12" s="24">
        <v>1.361</v>
      </c>
      <c r="E12" s="25">
        <v>0.22700000000000001</v>
      </c>
      <c r="F12" s="26">
        <f t="shared" si="0"/>
        <v>315.32499999999999</v>
      </c>
      <c r="H12" s="16"/>
      <c r="I12" s="23" t="s">
        <v>55</v>
      </c>
      <c r="J12" s="24">
        <v>0.45300000000000001</v>
      </c>
      <c r="K12" s="25"/>
      <c r="L12" s="26">
        <f t="shared" si="1"/>
        <v>92.865000000000009</v>
      </c>
      <c r="N12" s="16"/>
      <c r="O12" s="23" t="s">
        <v>55</v>
      </c>
      <c r="P12" s="27">
        <f t="shared" si="2"/>
        <v>1.8140000000000001</v>
      </c>
      <c r="Q12" s="28">
        <f t="shared" si="2"/>
        <v>0.22700000000000001</v>
      </c>
      <c r="R12" s="26">
        <f t="shared" si="3"/>
        <v>408.19</v>
      </c>
    </row>
    <row r="13" spans="2:18" x14ac:dyDescent="0.35">
      <c r="B13" s="6" t="s">
        <v>38</v>
      </c>
      <c r="C13" s="29"/>
      <c r="D13" s="30">
        <f>SUM(D7:D12)</f>
        <v>14.511000000000001</v>
      </c>
      <c r="E13" s="30">
        <f t="shared" ref="E13:F13" si="4">SUM(E7:E12)</f>
        <v>6.2270000000000003</v>
      </c>
      <c r="F13" s="30">
        <f t="shared" si="4"/>
        <v>3971.0749999999998</v>
      </c>
      <c r="H13" s="6" t="s">
        <v>38</v>
      </c>
      <c r="I13" s="29"/>
      <c r="J13" s="30">
        <f>SUM(J7:J12)</f>
        <v>25.852999999999998</v>
      </c>
      <c r="K13" s="30">
        <f t="shared" ref="K13:L13" si="5">SUM(K7:K12)</f>
        <v>0</v>
      </c>
      <c r="L13" s="30">
        <f t="shared" si="5"/>
        <v>5299.8649999999998</v>
      </c>
      <c r="N13" s="6" t="s">
        <v>38</v>
      </c>
      <c r="O13" s="29"/>
      <c r="P13" s="30">
        <f>SUM(P7:P12)</f>
        <v>40.363999999999997</v>
      </c>
      <c r="Q13" s="30">
        <f t="shared" ref="Q13:R13" si="6">SUM(Q7:Q12)</f>
        <v>6.2270000000000003</v>
      </c>
      <c r="R13" s="30">
        <f t="shared" si="6"/>
        <v>9270.94</v>
      </c>
    </row>
    <row r="14" spans="2:18" x14ac:dyDescent="0.35">
      <c r="B14" s="16" t="s">
        <v>56</v>
      </c>
      <c r="C14" s="31" t="s">
        <v>56</v>
      </c>
      <c r="D14" s="24">
        <v>1</v>
      </c>
      <c r="E14" s="25">
        <v>0.5</v>
      </c>
      <c r="F14" s="26">
        <f t="shared" si="0"/>
        <v>285</v>
      </c>
      <c r="H14" s="16" t="s">
        <v>56</v>
      </c>
      <c r="I14" s="31" t="s">
        <v>56</v>
      </c>
      <c r="J14" s="24">
        <v>0.25</v>
      </c>
      <c r="K14" s="25"/>
      <c r="L14" s="26">
        <f t="shared" si="1"/>
        <v>51.25</v>
      </c>
      <c r="N14" s="16" t="s">
        <v>56</v>
      </c>
      <c r="O14" s="31" t="s">
        <v>56</v>
      </c>
      <c r="P14" s="27">
        <f>D14+J14</f>
        <v>1.25</v>
      </c>
      <c r="Q14" s="28">
        <f>E14+K14</f>
        <v>0.5</v>
      </c>
      <c r="R14" s="26">
        <f t="shared" ref="R14:R17" si="7">205*P14+160*Q14</f>
        <v>336.25</v>
      </c>
    </row>
    <row r="15" spans="2:18" x14ac:dyDescent="0.35">
      <c r="B15" s="16"/>
      <c r="C15" s="31" t="s">
        <v>57</v>
      </c>
      <c r="D15" s="24">
        <v>0.5</v>
      </c>
      <c r="E15" s="25">
        <v>0</v>
      </c>
      <c r="F15" s="26">
        <f t="shared" si="0"/>
        <v>102.5</v>
      </c>
      <c r="H15" s="16"/>
      <c r="I15" s="31" t="s">
        <v>57</v>
      </c>
      <c r="J15" s="24">
        <v>0.28499999999999998</v>
      </c>
      <c r="K15" s="25"/>
      <c r="L15" s="26">
        <f t="shared" si="1"/>
        <v>58.424999999999997</v>
      </c>
      <c r="N15" s="16"/>
      <c r="O15" s="31" t="s">
        <v>57</v>
      </c>
      <c r="P15" s="27">
        <f t="shared" ref="P15:Q17" si="8">D15+J15</f>
        <v>0.78499999999999992</v>
      </c>
      <c r="Q15" s="28">
        <f t="shared" si="8"/>
        <v>0</v>
      </c>
      <c r="R15" s="26">
        <f t="shared" si="7"/>
        <v>160.92499999999998</v>
      </c>
    </row>
    <row r="16" spans="2:18" x14ac:dyDescent="0.35">
      <c r="B16" s="16"/>
      <c r="C16" s="31" t="s">
        <v>58</v>
      </c>
      <c r="D16" s="24">
        <v>0</v>
      </c>
      <c r="E16" s="25">
        <v>0.25</v>
      </c>
      <c r="F16" s="26">
        <f t="shared" si="0"/>
        <v>40</v>
      </c>
      <c r="H16" s="16"/>
      <c r="I16" s="31" t="s">
        <v>58</v>
      </c>
      <c r="J16" s="24">
        <v>1.5</v>
      </c>
      <c r="K16" s="25"/>
      <c r="L16" s="26">
        <f t="shared" si="1"/>
        <v>307.5</v>
      </c>
      <c r="N16" s="16"/>
      <c r="O16" s="31" t="s">
        <v>58</v>
      </c>
      <c r="P16" s="27">
        <f t="shared" si="8"/>
        <v>1.5</v>
      </c>
      <c r="Q16" s="28">
        <f t="shared" si="8"/>
        <v>0.25</v>
      </c>
      <c r="R16" s="26">
        <f t="shared" si="7"/>
        <v>347.5</v>
      </c>
    </row>
    <row r="17" spans="2:18" x14ac:dyDescent="0.35">
      <c r="B17" s="16"/>
      <c r="C17" s="31" t="s">
        <v>59</v>
      </c>
      <c r="D17" s="24">
        <v>0.5</v>
      </c>
      <c r="E17" s="25">
        <v>0</v>
      </c>
      <c r="F17" s="26">
        <f t="shared" si="0"/>
        <v>102.5</v>
      </c>
      <c r="H17" s="16"/>
      <c r="I17" s="31" t="s">
        <v>59</v>
      </c>
      <c r="J17" s="24">
        <v>0.5</v>
      </c>
      <c r="K17" s="25"/>
      <c r="L17" s="26">
        <f t="shared" si="1"/>
        <v>102.5</v>
      </c>
      <c r="N17" s="16"/>
      <c r="O17" s="31" t="s">
        <v>59</v>
      </c>
      <c r="P17" s="27">
        <f t="shared" si="8"/>
        <v>1</v>
      </c>
      <c r="Q17" s="28">
        <f t="shared" si="8"/>
        <v>0</v>
      </c>
      <c r="R17" s="26">
        <f t="shared" si="7"/>
        <v>205</v>
      </c>
    </row>
    <row r="18" spans="2:18" x14ac:dyDescent="0.35">
      <c r="B18" s="15" t="s">
        <v>38</v>
      </c>
      <c r="C18" s="32"/>
      <c r="D18" s="33">
        <f>SUM(D14:D17)</f>
        <v>2</v>
      </c>
      <c r="E18" s="33">
        <f t="shared" ref="E18:F18" si="9">SUM(E14:E17)</f>
        <v>0.75</v>
      </c>
      <c r="F18" s="33">
        <f t="shared" si="9"/>
        <v>530</v>
      </c>
      <c r="H18" s="15" t="s">
        <v>38</v>
      </c>
      <c r="I18" s="32"/>
      <c r="J18" s="33">
        <f>SUM(J14:J17)</f>
        <v>2.5350000000000001</v>
      </c>
      <c r="K18" s="33">
        <f t="shared" ref="K18:L18" si="10">SUM(K14:K17)</f>
        <v>0</v>
      </c>
      <c r="L18" s="33">
        <f t="shared" si="10"/>
        <v>519.67499999999995</v>
      </c>
      <c r="N18" s="15" t="s">
        <v>38</v>
      </c>
      <c r="O18" s="32"/>
      <c r="P18" s="33">
        <f>SUM(P14:P17)</f>
        <v>4.5350000000000001</v>
      </c>
      <c r="Q18" s="33">
        <f t="shared" ref="Q18:R18" si="11">SUM(Q14:Q17)</f>
        <v>0.75</v>
      </c>
      <c r="R18" s="33">
        <f t="shared" si="11"/>
        <v>1049.675</v>
      </c>
    </row>
    <row r="19" spans="2:18" ht="15" customHeight="1" x14ac:dyDescent="0.35">
      <c r="B19" s="16" t="s">
        <v>60</v>
      </c>
      <c r="C19" s="31" t="s">
        <v>61</v>
      </c>
      <c r="D19" s="24">
        <v>3.09</v>
      </c>
      <c r="E19" s="25">
        <v>1</v>
      </c>
      <c r="F19" s="26">
        <f t="shared" si="0"/>
        <v>793.44999999999993</v>
      </c>
      <c r="H19" s="16" t="s">
        <v>60</v>
      </c>
      <c r="I19" s="31" t="s">
        <v>61</v>
      </c>
      <c r="J19" s="24">
        <v>3.09</v>
      </c>
      <c r="K19" s="25"/>
      <c r="L19" s="26">
        <f t="shared" si="1"/>
        <v>633.44999999999993</v>
      </c>
      <c r="N19" s="16" t="s">
        <v>60</v>
      </c>
      <c r="O19" s="31" t="s">
        <v>61</v>
      </c>
      <c r="P19" s="27">
        <f>D19+J19</f>
        <v>6.18</v>
      </c>
      <c r="Q19" s="28">
        <f>E19+K19</f>
        <v>1</v>
      </c>
      <c r="R19" s="26">
        <f t="shared" ref="R19:R24" si="12">205*P19+160*Q19</f>
        <v>1426.8999999999999</v>
      </c>
    </row>
    <row r="20" spans="2:18" x14ac:dyDescent="0.35">
      <c r="B20" s="16"/>
      <c r="C20" s="31" t="s">
        <v>62</v>
      </c>
      <c r="D20" s="24">
        <v>0.71499999999999997</v>
      </c>
      <c r="E20" s="25">
        <v>0</v>
      </c>
      <c r="F20" s="26">
        <f t="shared" si="0"/>
        <v>146.57499999999999</v>
      </c>
      <c r="H20" s="16"/>
      <c r="I20" s="31" t="s">
        <v>62</v>
      </c>
      <c r="J20" s="24">
        <v>7.4999999999999997E-2</v>
      </c>
      <c r="K20" s="25"/>
      <c r="L20" s="26">
        <f t="shared" si="1"/>
        <v>15.375</v>
      </c>
      <c r="N20" s="16"/>
      <c r="O20" s="31" t="s">
        <v>62</v>
      </c>
      <c r="P20" s="27">
        <f t="shared" ref="P20:Q24" si="13">D20+J20</f>
        <v>0.78999999999999992</v>
      </c>
      <c r="Q20" s="28">
        <f t="shared" si="13"/>
        <v>0</v>
      </c>
      <c r="R20" s="26">
        <f t="shared" si="12"/>
        <v>161.94999999999999</v>
      </c>
    </row>
    <row r="21" spans="2:18" x14ac:dyDescent="0.35">
      <c r="B21" s="16"/>
      <c r="C21" s="31" t="s">
        <v>63</v>
      </c>
      <c r="D21" s="24">
        <v>0.1</v>
      </c>
      <c r="E21" s="25">
        <v>1</v>
      </c>
      <c r="F21" s="26">
        <f t="shared" si="0"/>
        <v>180.5</v>
      </c>
      <c r="H21" s="16"/>
      <c r="I21" s="31" t="s">
        <v>63</v>
      </c>
      <c r="J21" s="24">
        <v>0.15</v>
      </c>
      <c r="K21" s="25"/>
      <c r="L21" s="26">
        <f t="shared" si="1"/>
        <v>30.75</v>
      </c>
      <c r="N21" s="16"/>
      <c r="O21" s="31" t="s">
        <v>63</v>
      </c>
      <c r="P21" s="27">
        <f t="shared" si="13"/>
        <v>0.25</v>
      </c>
      <c r="Q21" s="28">
        <f t="shared" si="13"/>
        <v>1</v>
      </c>
      <c r="R21" s="26">
        <f t="shared" si="12"/>
        <v>211.25</v>
      </c>
    </row>
    <row r="22" spans="2:18" x14ac:dyDescent="0.35">
      <c r="B22" s="16"/>
      <c r="C22" s="31" t="s">
        <v>64</v>
      </c>
      <c r="D22" s="24">
        <v>1</v>
      </c>
      <c r="E22" s="25">
        <v>0.15</v>
      </c>
      <c r="F22" s="26">
        <f t="shared" si="0"/>
        <v>229</v>
      </c>
      <c r="H22" s="16"/>
      <c r="I22" s="31" t="s">
        <v>64</v>
      </c>
      <c r="J22" s="24">
        <v>1.5</v>
      </c>
      <c r="K22" s="25"/>
      <c r="L22" s="26">
        <f t="shared" si="1"/>
        <v>307.5</v>
      </c>
      <c r="N22" s="16"/>
      <c r="O22" s="31" t="s">
        <v>64</v>
      </c>
      <c r="P22" s="27">
        <f t="shared" si="13"/>
        <v>2.5</v>
      </c>
      <c r="Q22" s="28">
        <f t="shared" si="13"/>
        <v>0.15</v>
      </c>
      <c r="R22" s="26">
        <f t="shared" si="12"/>
        <v>536.5</v>
      </c>
    </row>
    <row r="23" spans="2:18" x14ac:dyDescent="0.35">
      <c r="B23" s="16"/>
      <c r="C23" s="31" t="s">
        <v>65</v>
      </c>
      <c r="D23" s="24">
        <v>1.5</v>
      </c>
      <c r="E23" s="25">
        <v>0.5</v>
      </c>
      <c r="F23" s="26">
        <f t="shared" si="0"/>
        <v>387.5</v>
      </c>
      <c r="H23" s="16"/>
      <c r="I23" s="31" t="s">
        <v>65</v>
      </c>
      <c r="J23" s="24">
        <v>0</v>
      </c>
      <c r="K23" s="25"/>
      <c r="L23" s="26">
        <f t="shared" si="1"/>
        <v>0</v>
      </c>
      <c r="N23" s="16"/>
      <c r="O23" s="31" t="s">
        <v>65</v>
      </c>
      <c r="P23" s="27">
        <f t="shared" si="13"/>
        <v>1.5</v>
      </c>
      <c r="Q23" s="28">
        <f t="shared" si="13"/>
        <v>0.5</v>
      </c>
      <c r="R23" s="26">
        <f t="shared" si="12"/>
        <v>387.5</v>
      </c>
    </row>
    <row r="24" spans="2:18" x14ac:dyDescent="0.35">
      <c r="B24" s="16"/>
      <c r="C24" s="31" t="s">
        <v>66</v>
      </c>
      <c r="D24" s="24">
        <v>0</v>
      </c>
      <c r="E24" s="25">
        <v>0</v>
      </c>
      <c r="F24" s="26">
        <f t="shared" si="0"/>
        <v>0</v>
      </c>
      <c r="H24" s="16"/>
      <c r="I24" s="31" t="s">
        <v>66</v>
      </c>
      <c r="J24" s="24">
        <v>0</v>
      </c>
      <c r="K24" s="25"/>
      <c r="L24" s="26">
        <f t="shared" si="1"/>
        <v>0</v>
      </c>
      <c r="N24" s="16"/>
      <c r="O24" s="31" t="s">
        <v>66</v>
      </c>
      <c r="P24" s="27">
        <f t="shared" si="13"/>
        <v>0</v>
      </c>
      <c r="Q24" s="28">
        <f t="shared" si="13"/>
        <v>0</v>
      </c>
      <c r="R24" s="26">
        <f t="shared" si="12"/>
        <v>0</v>
      </c>
    </row>
    <row r="25" spans="2:18" x14ac:dyDescent="0.35">
      <c r="B25" s="15" t="s">
        <v>38</v>
      </c>
      <c r="C25" s="32"/>
      <c r="D25" s="33">
        <f>SUM(D19:D24)</f>
        <v>6.4049999999999994</v>
      </c>
      <c r="E25" s="33">
        <f t="shared" ref="E25:F25" si="14">SUM(E19:E24)</f>
        <v>2.65</v>
      </c>
      <c r="F25" s="33">
        <f t="shared" si="14"/>
        <v>1737.0249999999999</v>
      </c>
      <c r="H25" s="15" t="s">
        <v>38</v>
      </c>
      <c r="I25" s="32"/>
      <c r="J25" s="33">
        <f>SUM(J19:J24)</f>
        <v>4.8149999999999995</v>
      </c>
      <c r="K25" s="33">
        <f t="shared" ref="K25:L25" si="15">SUM(K19:K24)</f>
        <v>0</v>
      </c>
      <c r="L25" s="33">
        <f t="shared" si="15"/>
        <v>987.07499999999993</v>
      </c>
      <c r="N25" s="15" t="s">
        <v>38</v>
      </c>
      <c r="O25" s="32"/>
      <c r="P25" s="33">
        <f>SUM(P19:P24)</f>
        <v>11.219999999999999</v>
      </c>
      <c r="Q25" s="33">
        <f t="shared" ref="Q25:R25" si="16">SUM(Q19:Q24)</f>
        <v>2.65</v>
      </c>
      <c r="R25" s="33">
        <f t="shared" si="16"/>
        <v>2724.1</v>
      </c>
    </row>
    <row r="26" spans="2:18" x14ac:dyDescent="0.35">
      <c r="B26" s="16" t="s">
        <v>67</v>
      </c>
      <c r="C26" s="31" t="s">
        <v>68</v>
      </c>
      <c r="D26" s="24">
        <v>0.25</v>
      </c>
      <c r="E26" s="25">
        <v>0.05</v>
      </c>
      <c r="F26" s="26">
        <f t="shared" si="0"/>
        <v>59.25</v>
      </c>
      <c r="H26" s="16" t="s">
        <v>67</v>
      </c>
      <c r="I26" s="31" t="s">
        <v>68</v>
      </c>
      <c r="J26" s="24">
        <v>0.25</v>
      </c>
      <c r="K26" s="25"/>
      <c r="L26" s="26">
        <f t="shared" si="1"/>
        <v>51.25</v>
      </c>
      <c r="N26" s="16" t="s">
        <v>67</v>
      </c>
      <c r="O26" s="31" t="s">
        <v>68</v>
      </c>
      <c r="P26" s="27">
        <f>D26+J26</f>
        <v>0.5</v>
      </c>
      <c r="Q26" s="28">
        <f>E26+K26</f>
        <v>0.05</v>
      </c>
      <c r="R26" s="26">
        <f t="shared" ref="R26:R28" si="17">205*P26+160*Q26</f>
        <v>110.5</v>
      </c>
    </row>
    <row r="27" spans="2:18" x14ac:dyDescent="0.35">
      <c r="B27" s="16"/>
      <c r="C27" s="31" t="s">
        <v>69</v>
      </c>
      <c r="D27" s="24">
        <v>5</v>
      </c>
      <c r="E27" s="25">
        <v>0</v>
      </c>
      <c r="F27" s="26">
        <f t="shared" si="0"/>
        <v>1025</v>
      </c>
      <c r="H27" s="16"/>
      <c r="I27" s="31" t="s">
        <v>69</v>
      </c>
      <c r="J27" s="24">
        <v>2.5000000000000001E-2</v>
      </c>
      <c r="K27" s="25"/>
      <c r="L27" s="26">
        <f t="shared" si="1"/>
        <v>5.125</v>
      </c>
      <c r="N27" s="16"/>
      <c r="O27" s="31" t="s">
        <v>69</v>
      </c>
      <c r="P27" s="27">
        <f t="shared" ref="P27:Q28" si="18">D27+J27</f>
        <v>5.0250000000000004</v>
      </c>
      <c r="Q27" s="28">
        <f t="shared" si="18"/>
        <v>0</v>
      </c>
      <c r="R27" s="26">
        <f t="shared" si="17"/>
        <v>1030.125</v>
      </c>
    </row>
    <row r="28" spans="2:18" x14ac:dyDescent="0.35">
      <c r="B28" s="16"/>
      <c r="C28" s="31" t="s">
        <v>70</v>
      </c>
      <c r="D28" s="24">
        <v>6</v>
      </c>
      <c r="E28" s="24">
        <v>1</v>
      </c>
      <c r="F28" s="26">
        <f t="shared" si="0"/>
        <v>1390</v>
      </c>
      <c r="H28" s="16"/>
      <c r="I28" s="31" t="s">
        <v>70</v>
      </c>
      <c r="J28" s="24">
        <v>2</v>
      </c>
      <c r="K28" s="24"/>
      <c r="L28" s="26">
        <f t="shared" si="1"/>
        <v>410</v>
      </c>
      <c r="N28" s="16"/>
      <c r="O28" s="31" t="s">
        <v>70</v>
      </c>
      <c r="P28" s="27">
        <f t="shared" si="18"/>
        <v>8</v>
      </c>
      <c r="Q28" s="28">
        <f t="shared" si="18"/>
        <v>1</v>
      </c>
      <c r="R28" s="26">
        <f t="shared" si="17"/>
        <v>1800</v>
      </c>
    </row>
    <row r="29" spans="2:18" x14ac:dyDescent="0.35">
      <c r="B29" s="15" t="s">
        <v>38</v>
      </c>
      <c r="C29" s="32"/>
      <c r="D29" s="33">
        <f>SUM(D26:D28)</f>
        <v>11.25</v>
      </c>
      <c r="E29" s="33">
        <f t="shared" ref="E29:F29" si="19">SUM(E26:E28)</f>
        <v>1.05</v>
      </c>
      <c r="F29" s="33">
        <f t="shared" si="19"/>
        <v>2474.25</v>
      </c>
      <c r="H29" s="15" t="s">
        <v>38</v>
      </c>
      <c r="I29" s="32"/>
      <c r="J29" s="33">
        <f>SUM(J26:J28)</f>
        <v>2.2749999999999999</v>
      </c>
      <c r="K29" s="33">
        <f t="shared" ref="K29:L29" si="20">SUM(K26:K28)</f>
        <v>0</v>
      </c>
      <c r="L29" s="33">
        <f t="shared" si="20"/>
        <v>466.375</v>
      </c>
      <c r="N29" s="15" t="s">
        <v>38</v>
      </c>
      <c r="O29" s="32"/>
      <c r="P29" s="33">
        <f>SUM(P26:P28)</f>
        <v>13.525</v>
      </c>
      <c r="Q29" s="33">
        <f t="shared" ref="Q29:R29" si="21">SUM(Q26:Q28)</f>
        <v>1.05</v>
      </c>
      <c r="R29" s="33">
        <f t="shared" si="21"/>
        <v>2940.625</v>
      </c>
    </row>
    <row r="30" spans="2:18" x14ac:dyDescent="0.35">
      <c r="B30" s="16" t="s">
        <v>71</v>
      </c>
      <c r="C30" s="31" t="s">
        <v>72</v>
      </c>
      <c r="D30" s="24">
        <v>0.1</v>
      </c>
      <c r="E30" s="25">
        <v>0</v>
      </c>
      <c r="F30" s="26">
        <f t="shared" si="0"/>
        <v>20.5</v>
      </c>
      <c r="H30" s="16" t="s">
        <v>71</v>
      </c>
      <c r="I30" s="31" t="s">
        <v>72</v>
      </c>
      <c r="J30" s="24">
        <v>0.25</v>
      </c>
      <c r="K30" s="25"/>
      <c r="L30" s="26">
        <f t="shared" si="1"/>
        <v>51.25</v>
      </c>
      <c r="N30" s="16" t="s">
        <v>71</v>
      </c>
      <c r="O30" s="31" t="s">
        <v>72</v>
      </c>
      <c r="P30" s="27">
        <f>D30+J30</f>
        <v>0.35</v>
      </c>
      <c r="Q30" s="28">
        <f>E30+K30</f>
        <v>0</v>
      </c>
      <c r="R30" s="26">
        <f t="shared" ref="R30:R36" si="22">205*P30+160*Q30</f>
        <v>71.75</v>
      </c>
    </row>
    <row r="31" spans="2:18" x14ac:dyDescent="0.35">
      <c r="B31" s="16"/>
      <c r="C31" s="31" t="s">
        <v>73</v>
      </c>
      <c r="D31" s="24">
        <v>1</v>
      </c>
      <c r="E31" s="25">
        <v>0.25</v>
      </c>
      <c r="F31" s="26">
        <f t="shared" si="0"/>
        <v>245</v>
      </c>
      <c r="H31" s="16"/>
      <c r="I31" s="31" t="s">
        <v>73</v>
      </c>
      <c r="J31" s="24">
        <v>1</v>
      </c>
      <c r="K31" s="25"/>
      <c r="L31" s="26">
        <f t="shared" si="1"/>
        <v>205</v>
      </c>
      <c r="N31" s="16"/>
      <c r="O31" s="31" t="s">
        <v>73</v>
      </c>
      <c r="P31" s="27">
        <f t="shared" ref="P31:Q36" si="23">D31+J31</f>
        <v>2</v>
      </c>
      <c r="Q31" s="28">
        <f t="shared" si="23"/>
        <v>0.25</v>
      </c>
      <c r="R31" s="26">
        <f t="shared" si="22"/>
        <v>450</v>
      </c>
    </row>
    <row r="32" spans="2:18" x14ac:dyDescent="0.35">
      <c r="B32" s="16"/>
      <c r="C32" s="31" t="s">
        <v>74</v>
      </c>
      <c r="D32" s="24">
        <v>0.05</v>
      </c>
      <c r="E32" s="25">
        <v>0</v>
      </c>
      <c r="F32" s="26">
        <f t="shared" si="0"/>
        <v>10.25</v>
      </c>
      <c r="H32" s="16"/>
      <c r="I32" s="31" t="s">
        <v>74</v>
      </c>
      <c r="J32" s="24">
        <v>0.25</v>
      </c>
      <c r="K32" s="25"/>
      <c r="L32" s="26">
        <f t="shared" si="1"/>
        <v>51.25</v>
      </c>
      <c r="N32" s="16"/>
      <c r="O32" s="31" t="s">
        <v>74</v>
      </c>
      <c r="P32" s="27">
        <f t="shared" si="23"/>
        <v>0.3</v>
      </c>
      <c r="Q32" s="28">
        <f t="shared" si="23"/>
        <v>0</v>
      </c>
      <c r="R32" s="26">
        <f t="shared" si="22"/>
        <v>61.5</v>
      </c>
    </row>
    <row r="33" spans="2:18" x14ac:dyDescent="0.35">
      <c r="B33" s="16"/>
      <c r="C33" s="31" t="s">
        <v>75</v>
      </c>
      <c r="D33" s="24">
        <v>0.2</v>
      </c>
      <c r="E33" s="25">
        <v>0.05</v>
      </c>
      <c r="F33" s="26">
        <f t="shared" si="0"/>
        <v>49</v>
      </c>
      <c r="H33" s="16"/>
      <c r="I33" s="31" t="s">
        <v>75</v>
      </c>
      <c r="J33" s="24">
        <v>0.05</v>
      </c>
      <c r="K33" s="25"/>
      <c r="L33" s="26">
        <f t="shared" si="1"/>
        <v>10.25</v>
      </c>
      <c r="N33" s="16"/>
      <c r="O33" s="31" t="s">
        <v>75</v>
      </c>
      <c r="P33" s="27">
        <f t="shared" si="23"/>
        <v>0.25</v>
      </c>
      <c r="Q33" s="28">
        <f t="shared" si="23"/>
        <v>0.05</v>
      </c>
      <c r="R33" s="26">
        <f t="shared" si="22"/>
        <v>59.25</v>
      </c>
    </row>
    <row r="34" spans="2:18" x14ac:dyDescent="0.35">
      <c r="B34" s="16"/>
      <c r="C34" s="31" t="s">
        <v>76</v>
      </c>
      <c r="D34" s="24">
        <v>1</v>
      </c>
      <c r="E34" s="25">
        <v>0.25</v>
      </c>
      <c r="F34" s="26">
        <f t="shared" si="0"/>
        <v>245</v>
      </c>
      <c r="H34" s="16"/>
      <c r="I34" s="31" t="s">
        <v>76</v>
      </c>
      <c r="J34" s="24">
        <v>1.5</v>
      </c>
      <c r="K34" s="25"/>
      <c r="L34" s="26">
        <f t="shared" si="1"/>
        <v>307.5</v>
      </c>
      <c r="N34" s="16"/>
      <c r="O34" s="31" t="s">
        <v>76</v>
      </c>
      <c r="P34" s="27">
        <f t="shared" si="23"/>
        <v>2.5</v>
      </c>
      <c r="Q34" s="28">
        <f t="shared" si="23"/>
        <v>0.25</v>
      </c>
      <c r="R34" s="26">
        <f t="shared" si="22"/>
        <v>552.5</v>
      </c>
    </row>
    <row r="35" spans="2:18" x14ac:dyDescent="0.35">
      <c r="B35" s="16"/>
      <c r="C35" s="31" t="s">
        <v>77</v>
      </c>
      <c r="D35" s="24">
        <v>1</v>
      </c>
      <c r="E35" s="25">
        <v>0.25</v>
      </c>
      <c r="F35" s="26">
        <f t="shared" si="0"/>
        <v>245</v>
      </c>
      <c r="H35" s="16"/>
      <c r="I35" s="31" t="s">
        <v>77</v>
      </c>
      <c r="J35" s="24">
        <v>1</v>
      </c>
      <c r="K35" s="25"/>
      <c r="L35" s="26">
        <f t="shared" si="1"/>
        <v>205</v>
      </c>
      <c r="N35" s="16"/>
      <c r="O35" s="31" t="s">
        <v>77</v>
      </c>
      <c r="P35" s="27">
        <f t="shared" si="23"/>
        <v>2</v>
      </c>
      <c r="Q35" s="28">
        <f t="shared" si="23"/>
        <v>0.25</v>
      </c>
      <c r="R35" s="26">
        <f t="shared" si="22"/>
        <v>450</v>
      </c>
    </row>
    <row r="36" spans="2:18" x14ac:dyDescent="0.35">
      <c r="B36" s="16"/>
      <c r="C36" s="31" t="s">
        <v>78</v>
      </c>
      <c r="D36" s="24">
        <v>3</v>
      </c>
      <c r="E36" s="25">
        <v>0.5</v>
      </c>
      <c r="F36" s="26">
        <f t="shared" si="0"/>
        <v>695</v>
      </c>
      <c r="H36" s="16"/>
      <c r="I36" s="31" t="s">
        <v>78</v>
      </c>
      <c r="J36" s="24">
        <v>2</v>
      </c>
      <c r="K36" s="25"/>
      <c r="L36" s="26">
        <f t="shared" si="1"/>
        <v>410</v>
      </c>
      <c r="N36" s="16"/>
      <c r="O36" s="31" t="s">
        <v>78</v>
      </c>
      <c r="P36" s="27">
        <f t="shared" si="23"/>
        <v>5</v>
      </c>
      <c r="Q36" s="28">
        <f t="shared" si="23"/>
        <v>0.5</v>
      </c>
      <c r="R36" s="26">
        <f t="shared" si="22"/>
        <v>1105</v>
      </c>
    </row>
    <row r="37" spans="2:18" x14ac:dyDescent="0.35">
      <c r="B37" s="15" t="s">
        <v>38</v>
      </c>
      <c r="C37" s="32"/>
      <c r="D37" s="33">
        <f t="shared" ref="D37:F37" si="24">SUM(D30:D36)</f>
        <v>6.35</v>
      </c>
      <c r="E37" s="33">
        <f t="shared" si="24"/>
        <v>1.3</v>
      </c>
      <c r="F37" s="33">
        <f t="shared" si="24"/>
        <v>1509.75</v>
      </c>
      <c r="H37" s="15" t="s">
        <v>38</v>
      </c>
      <c r="I37" s="32"/>
      <c r="J37" s="33">
        <f t="shared" ref="J37:L37" si="25">SUM(J30:J36)</f>
        <v>6.05</v>
      </c>
      <c r="K37" s="33">
        <f t="shared" si="25"/>
        <v>0</v>
      </c>
      <c r="L37" s="33">
        <f t="shared" si="25"/>
        <v>1240.25</v>
      </c>
      <c r="N37" s="15" t="s">
        <v>38</v>
      </c>
      <c r="O37" s="32"/>
      <c r="P37" s="33">
        <f t="shared" ref="P37:R37" si="26">SUM(P30:P36)</f>
        <v>12.4</v>
      </c>
      <c r="Q37" s="33">
        <f t="shared" si="26"/>
        <v>1.3</v>
      </c>
      <c r="R37" s="33">
        <f t="shared" si="26"/>
        <v>2750</v>
      </c>
    </row>
    <row r="38" spans="2:18" ht="15.5" customHeight="1" x14ac:dyDescent="0.35">
      <c r="B38" s="16" t="s">
        <v>79</v>
      </c>
      <c r="C38" s="31" t="s">
        <v>80</v>
      </c>
      <c r="D38" s="24">
        <v>0.05</v>
      </c>
      <c r="E38" s="24">
        <v>0</v>
      </c>
      <c r="F38" s="26">
        <f t="shared" si="0"/>
        <v>10.25</v>
      </c>
      <c r="H38" s="16" t="s">
        <v>79</v>
      </c>
      <c r="I38" s="31" t="s">
        <v>80</v>
      </c>
      <c r="J38" s="24">
        <v>2.5000000000000001E-2</v>
      </c>
      <c r="K38" s="24"/>
      <c r="L38" s="26">
        <f t="shared" si="1"/>
        <v>5.125</v>
      </c>
      <c r="N38" s="16" t="s">
        <v>79</v>
      </c>
      <c r="O38" s="31" t="s">
        <v>80</v>
      </c>
      <c r="P38" s="27">
        <f>D38+J38</f>
        <v>7.5000000000000011E-2</v>
      </c>
      <c r="Q38" s="28">
        <f>E38+K38</f>
        <v>0</v>
      </c>
      <c r="R38" s="26">
        <f t="shared" ref="R38:R50" si="27">205*P38+160*Q38</f>
        <v>15.375000000000002</v>
      </c>
    </row>
    <row r="39" spans="2:18" x14ac:dyDescent="0.35">
      <c r="B39" s="16"/>
      <c r="C39" s="31" t="s">
        <v>81</v>
      </c>
      <c r="D39" s="24">
        <v>0</v>
      </c>
      <c r="E39" s="24">
        <v>0</v>
      </c>
      <c r="F39" s="26">
        <f t="shared" si="0"/>
        <v>0</v>
      </c>
      <c r="H39" s="16"/>
      <c r="I39" s="31" t="s">
        <v>81</v>
      </c>
      <c r="J39" s="24">
        <v>0</v>
      </c>
      <c r="K39" s="24"/>
      <c r="L39" s="26">
        <f t="shared" si="1"/>
        <v>0</v>
      </c>
      <c r="N39" s="16"/>
      <c r="O39" s="31" t="s">
        <v>81</v>
      </c>
      <c r="P39" s="27">
        <f t="shared" ref="P39:Q50" si="28">D39+J39</f>
        <v>0</v>
      </c>
      <c r="Q39" s="28">
        <f t="shared" si="28"/>
        <v>0</v>
      </c>
      <c r="R39" s="26">
        <f t="shared" si="27"/>
        <v>0</v>
      </c>
    </row>
    <row r="40" spans="2:18" x14ac:dyDescent="0.35">
      <c r="B40" s="16"/>
      <c r="C40" s="31" t="s">
        <v>82</v>
      </c>
      <c r="D40" s="24">
        <v>1.5</v>
      </c>
      <c r="E40" s="34">
        <v>0.5</v>
      </c>
      <c r="F40" s="26">
        <f t="shared" si="0"/>
        <v>387.5</v>
      </c>
      <c r="H40" s="16"/>
      <c r="I40" s="31" t="s">
        <v>82</v>
      </c>
      <c r="J40" s="24">
        <v>1</v>
      </c>
      <c r="K40" s="34"/>
      <c r="L40" s="26">
        <f t="shared" si="1"/>
        <v>205</v>
      </c>
      <c r="N40" s="16"/>
      <c r="O40" s="31" t="s">
        <v>82</v>
      </c>
      <c r="P40" s="27">
        <f t="shared" si="28"/>
        <v>2.5</v>
      </c>
      <c r="Q40" s="28">
        <f t="shared" si="28"/>
        <v>0.5</v>
      </c>
      <c r="R40" s="26">
        <f t="shared" si="27"/>
        <v>592.5</v>
      </c>
    </row>
    <row r="41" spans="2:18" x14ac:dyDescent="0.35">
      <c r="B41" s="16"/>
      <c r="C41" s="31" t="s">
        <v>83</v>
      </c>
      <c r="D41" s="24">
        <v>0.5</v>
      </c>
      <c r="E41" s="34">
        <v>0.2</v>
      </c>
      <c r="F41" s="26">
        <f t="shared" si="0"/>
        <v>134.5</v>
      </c>
      <c r="H41" s="16"/>
      <c r="I41" s="31" t="s">
        <v>83</v>
      </c>
      <c r="J41" s="24">
        <v>0</v>
      </c>
      <c r="K41" s="34"/>
      <c r="L41" s="26">
        <f t="shared" si="1"/>
        <v>0</v>
      </c>
      <c r="N41" s="16"/>
      <c r="O41" s="31" t="s">
        <v>83</v>
      </c>
      <c r="P41" s="27">
        <f t="shared" si="28"/>
        <v>0.5</v>
      </c>
      <c r="Q41" s="28">
        <f t="shared" si="28"/>
        <v>0.2</v>
      </c>
      <c r="R41" s="26">
        <f t="shared" si="27"/>
        <v>134.5</v>
      </c>
    </row>
    <row r="42" spans="2:18" x14ac:dyDescent="0.35">
      <c r="B42" s="16"/>
      <c r="C42" s="31" t="s">
        <v>84</v>
      </c>
      <c r="D42" s="24">
        <v>0.1</v>
      </c>
      <c r="E42" s="34">
        <v>0</v>
      </c>
      <c r="F42" s="26">
        <f t="shared" si="0"/>
        <v>20.5</v>
      </c>
      <c r="H42" s="16"/>
      <c r="I42" s="31" t="s">
        <v>84</v>
      </c>
      <c r="J42" s="24">
        <v>0.3</v>
      </c>
      <c r="K42" s="34"/>
      <c r="L42" s="26">
        <f t="shared" si="1"/>
        <v>61.5</v>
      </c>
      <c r="N42" s="16"/>
      <c r="O42" s="31" t="s">
        <v>84</v>
      </c>
      <c r="P42" s="27">
        <f t="shared" si="28"/>
        <v>0.4</v>
      </c>
      <c r="Q42" s="28">
        <f t="shared" si="28"/>
        <v>0</v>
      </c>
      <c r="R42" s="26">
        <f t="shared" si="27"/>
        <v>82</v>
      </c>
    </row>
    <row r="43" spans="2:18" x14ac:dyDescent="0.35">
      <c r="B43" s="16"/>
      <c r="C43" s="31" t="s">
        <v>85</v>
      </c>
      <c r="D43" s="24">
        <v>1</v>
      </c>
      <c r="E43" s="34">
        <v>0.25</v>
      </c>
      <c r="F43" s="26">
        <f t="shared" si="0"/>
        <v>245</v>
      </c>
      <c r="H43" s="16"/>
      <c r="I43" s="31" t="s">
        <v>85</v>
      </c>
      <c r="J43" s="24">
        <v>0.5</v>
      </c>
      <c r="K43" s="34"/>
      <c r="L43" s="26">
        <f t="shared" si="1"/>
        <v>102.5</v>
      </c>
      <c r="N43" s="16"/>
      <c r="O43" s="31" t="s">
        <v>85</v>
      </c>
      <c r="P43" s="27">
        <f t="shared" si="28"/>
        <v>1.5</v>
      </c>
      <c r="Q43" s="28">
        <f t="shared" si="28"/>
        <v>0.25</v>
      </c>
      <c r="R43" s="26">
        <f t="shared" si="27"/>
        <v>347.5</v>
      </c>
    </row>
    <row r="44" spans="2:18" x14ac:dyDescent="0.35">
      <c r="B44" s="16"/>
      <c r="C44" s="31" t="s">
        <v>86</v>
      </c>
      <c r="D44" s="24">
        <v>3</v>
      </c>
      <c r="E44" s="34">
        <v>1</v>
      </c>
      <c r="F44" s="26">
        <f t="shared" si="0"/>
        <v>775</v>
      </c>
      <c r="H44" s="16"/>
      <c r="I44" s="31" t="s">
        <v>86</v>
      </c>
      <c r="J44" s="24">
        <v>3</v>
      </c>
      <c r="K44" s="34"/>
      <c r="L44" s="26">
        <f t="shared" si="1"/>
        <v>615</v>
      </c>
      <c r="N44" s="16"/>
      <c r="O44" s="31" t="s">
        <v>86</v>
      </c>
      <c r="P44" s="27">
        <f t="shared" si="28"/>
        <v>6</v>
      </c>
      <c r="Q44" s="28">
        <f t="shared" si="28"/>
        <v>1</v>
      </c>
      <c r="R44" s="26">
        <f t="shared" si="27"/>
        <v>1390</v>
      </c>
    </row>
    <row r="45" spans="2:18" x14ac:dyDescent="0.35">
      <c r="B45" s="16"/>
      <c r="C45" s="31" t="s">
        <v>87</v>
      </c>
      <c r="D45" s="24">
        <v>0.4</v>
      </c>
      <c r="E45" s="34">
        <v>0.1</v>
      </c>
      <c r="F45" s="26">
        <f t="shared" si="0"/>
        <v>98</v>
      </c>
      <c r="H45" s="16"/>
      <c r="I45" s="31" t="s">
        <v>87</v>
      </c>
      <c r="J45" s="24">
        <v>0.15</v>
      </c>
      <c r="K45" s="34"/>
      <c r="L45" s="26">
        <f t="shared" si="1"/>
        <v>30.75</v>
      </c>
      <c r="N45" s="16"/>
      <c r="O45" s="31" t="s">
        <v>87</v>
      </c>
      <c r="P45" s="27">
        <f t="shared" si="28"/>
        <v>0.55000000000000004</v>
      </c>
      <c r="Q45" s="28">
        <f t="shared" si="28"/>
        <v>0.1</v>
      </c>
      <c r="R45" s="26">
        <f t="shared" si="27"/>
        <v>128.75</v>
      </c>
    </row>
    <row r="46" spans="2:18" x14ac:dyDescent="0.35">
      <c r="B46" s="16"/>
      <c r="C46" s="31" t="s">
        <v>88</v>
      </c>
      <c r="D46" s="24">
        <v>0.4</v>
      </c>
      <c r="E46" s="34">
        <v>0.1</v>
      </c>
      <c r="F46" s="26">
        <f t="shared" si="0"/>
        <v>98</v>
      </c>
      <c r="H46" s="16"/>
      <c r="I46" s="31" t="s">
        <v>88</v>
      </c>
      <c r="J46" s="24">
        <v>0.15</v>
      </c>
      <c r="K46" s="34"/>
      <c r="L46" s="26">
        <f t="shared" si="1"/>
        <v>30.75</v>
      </c>
      <c r="N46" s="16"/>
      <c r="O46" s="31" t="s">
        <v>88</v>
      </c>
      <c r="P46" s="27">
        <f t="shared" si="28"/>
        <v>0.55000000000000004</v>
      </c>
      <c r="Q46" s="28">
        <f t="shared" si="28"/>
        <v>0.1</v>
      </c>
      <c r="R46" s="26">
        <f t="shared" si="27"/>
        <v>128.75</v>
      </c>
    </row>
    <row r="47" spans="2:18" x14ac:dyDescent="0.35">
      <c r="B47" s="16"/>
      <c r="C47" s="31" t="s">
        <v>89</v>
      </c>
      <c r="D47" s="24">
        <v>10</v>
      </c>
      <c r="E47" s="34">
        <v>4</v>
      </c>
      <c r="F47" s="26">
        <f t="shared" si="0"/>
        <v>2690</v>
      </c>
      <c r="H47" s="16"/>
      <c r="I47" s="31" t="s">
        <v>89</v>
      </c>
      <c r="J47" s="24">
        <v>10</v>
      </c>
      <c r="K47" s="34"/>
      <c r="L47" s="26">
        <f t="shared" si="1"/>
        <v>2050</v>
      </c>
      <c r="N47" s="16"/>
      <c r="O47" s="31" t="s">
        <v>89</v>
      </c>
      <c r="P47" s="27">
        <f t="shared" si="28"/>
        <v>20</v>
      </c>
      <c r="Q47" s="28">
        <f t="shared" si="28"/>
        <v>4</v>
      </c>
      <c r="R47" s="26">
        <f t="shared" si="27"/>
        <v>4740</v>
      </c>
    </row>
    <row r="48" spans="2:18" x14ac:dyDescent="0.35">
      <c r="B48" s="16"/>
      <c r="C48" s="31" t="s">
        <v>90</v>
      </c>
      <c r="D48" s="24">
        <v>0.25</v>
      </c>
      <c r="E48" s="34">
        <v>0</v>
      </c>
      <c r="F48" s="26">
        <f t="shared" si="0"/>
        <v>51.25</v>
      </c>
      <c r="H48" s="16"/>
      <c r="I48" s="31" t="s">
        <v>90</v>
      </c>
      <c r="J48" s="24">
        <v>0.5</v>
      </c>
      <c r="K48" s="34"/>
      <c r="L48" s="26">
        <f t="shared" si="1"/>
        <v>102.5</v>
      </c>
      <c r="N48" s="16"/>
      <c r="O48" s="31" t="s">
        <v>90</v>
      </c>
      <c r="P48" s="27">
        <f t="shared" si="28"/>
        <v>0.75</v>
      </c>
      <c r="Q48" s="28">
        <f t="shared" si="28"/>
        <v>0</v>
      </c>
      <c r="R48" s="26">
        <f t="shared" si="27"/>
        <v>153.75</v>
      </c>
    </row>
    <row r="49" spans="1:18" x14ac:dyDescent="0.35">
      <c r="B49" s="16"/>
      <c r="C49" s="31" t="s">
        <v>91</v>
      </c>
      <c r="D49" s="24">
        <v>0.5</v>
      </c>
      <c r="E49" s="34">
        <v>0</v>
      </c>
      <c r="F49" s="26">
        <f t="shared" si="0"/>
        <v>102.5</v>
      </c>
      <c r="H49" s="16"/>
      <c r="I49" s="31" t="s">
        <v>91</v>
      </c>
      <c r="J49" s="24">
        <v>1.5</v>
      </c>
      <c r="K49" s="34"/>
      <c r="L49" s="26">
        <f t="shared" si="1"/>
        <v>307.5</v>
      </c>
      <c r="N49" s="16"/>
      <c r="O49" s="31" t="s">
        <v>91</v>
      </c>
      <c r="P49" s="27">
        <f t="shared" si="28"/>
        <v>2</v>
      </c>
      <c r="Q49" s="28">
        <f t="shared" si="28"/>
        <v>0</v>
      </c>
      <c r="R49" s="26">
        <f t="shared" si="27"/>
        <v>410</v>
      </c>
    </row>
    <row r="50" spans="1:18" x14ac:dyDescent="0.35">
      <c r="B50" s="16"/>
      <c r="C50" s="31" t="s">
        <v>92</v>
      </c>
      <c r="D50" s="24">
        <v>0.1</v>
      </c>
      <c r="E50" s="34">
        <v>0</v>
      </c>
      <c r="F50" s="26">
        <f t="shared" si="0"/>
        <v>20.5</v>
      </c>
      <c r="H50" s="16"/>
      <c r="I50" s="31" t="s">
        <v>92</v>
      </c>
      <c r="J50" s="24">
        <v>0.1</v>
      </c>
      <c r="K50" s="34"/>
      <c r="L50" s="26">
        <f t="shared" si="1"/>
        <v>20.5</v>
      </c>
      <c r="N50" s="16"/>
      <c r="O50" s="31" t="s">
        <v>92</v>
      </c>
      <c r="P50" s="27">
        <f t="shared" si="28"/>
        <v>0.2</v>
      </c>
      <c r="Q50" s="28">
        <f t="shared" si="28"/>
        <v>0</v>
      </c>
      <c r="R50" s="26">
        <f t="shared" si="27"/>
        <v>41</v>
      </c>
    </row>
    <row r="51" spans="1:18" x14ac:dyDescent="0.35">
      <c r="B51" s="15" t="s">
        <v>38</v>
      </c>
      <c r="C51" s="32"/>
      <c r="D51" s="33">
        <f>SUM(D38:D50)</f>
        <v>17.800000000000004</v>
      </c>
      <c r="E51" s="33">
        <f t="shared" ref="E51:F51" si="29">SUM(E38:E50)</f>
        <v>6.15</v>
      </c>
      <c r="F51" s="33">
        <f t="shared" si="29"/>
        <v>4633</v>
      </c>
      <c r="H51" s="15" t="s">
        <v>38</v>
      </c>
      <c r="I51" s="32"/>
      <c r="J51" s="33">
        <f>SUM(J38:J50)</f>
        <v>17.225000000000001</v>
      </c>
      <c r="K51" s="33">
        <f t="shared" ref="K51:L51" si="30">SUM(K38:K50)</f>
        <v>0</v>
      </c>
      <c r="L51" s="33">
        <f t="shared" si="30"/>
        <v>3531.125</v>
      </c>
      <c r="N51" s="15" t="s">
        <v>38</v>
      </c>
      <c r="O51" s="32"/>
      <c r="P51" s="33">
        <f>SUM(P38:P50)</f>
        <v>35.025000000000006</v>
      </c>
      <c r="Q51" s="33">
        <f t="shared" ref="Q51:R51" si="31">SUM(Q38:Q50)</f>
        <v>6.15</v>
      </c>
      <c r="R51" s="33">
        <f t="shared" si="31"/>
        <v>8164.125</v>
      </c>
    </row>
    <row r="52" spans="1:18" x14ac:dyDescent="0.35">
      <c r="A52" s="35"/>
      <c r="B52" s="21"/>
      <c r="C52" s="21"/>
      <c r="D52" s="21"/>
      <c r="E52" s="21"/>
      <c r="F52" s="21"/>
    </row>
  </sheetData>
  <mergeCells count="12">
    <mergeCell ref="N3:N4"/>
    <mergeCell ref="O3:O4"/>
    <mergeCell ref="P3:R3"/>
    <mergeCell ref="D5:F5"/>
    <mergeCell ref="J5:L5"/>
    <mergeCell ref="P5:R5"/>
    <mergeCell ref="B3:B4"/>
    <mergeCell ref="C3:C4"/>
    <mergeCell ref="D3:F3"/>
    <mergeCell ref="H3:H4"/>
    <mergeCell ref="I3:I4"/>
    <mergeCell ref="J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Water_Consumption</vt:lpstr>
      <vt:lpstr>Rain_Water_Harvesting</vt:lpstr>
      <vt:lpstr>Food_Items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Biswajit Thakur</dc:creator>
  <cp:lastModifiedBy>Biswajit Thakur</cp:lastModifiedBy>
  <dcterms:created xsi:type="dcterms:W3CDTF">2015-06-05T18:17:20Z</dcterms:created>
  <dcterms:modified xsi:type="dcterms:W3CDTF">2025-09-01T06:53:11Z</dcterms:modified>
</cp:coreProperties>
</file>